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Dubrov\Documents\БЮДЖЕТ\Бюджет 2025\Составление бюджета\П.9 РАСЧЕТЫ\"/>
    </mc:Choice>
  </mc:AlternateContent>
  <bookViews>
    <workbookView xWindow="0" yWindow="0" windowWidth="25200" windowHeight="11295"/>
  </bookViews>
  <sheets>
    <sheet name="2024-2026 (неразграниченные)" sheetId="3" r:id="rId1"/>
    <sheet name="2024-2026 (МО собственность)" sheetId="4" r:id="rId2"/>
  </sheets>
  <definedNames>
    <definedName name="_xlnm.Print_Area" localSheetId="1">'2024-2026 (МО собственность)'!$A$1:$J$25</definedName>
    <definedName name="_xlnm.Print_Area" localSheetId="0">'2024-2026 (неразграниченные)'!$A$1:$J$24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F18" i="4"/>
  <c r="E18" i="4"/>
  <c r="G17" i="3"/>
  <c r="F17" i="3"/>
  <c r="E17" i="3"/>
  <c r="D18" i="4" l="1"/>
  <c r="C18" i="4"/>
  <c r="B18" i="4"/>
  <c r="D15" i="4"/>
  <c r="C15" i="4"/>
  <c r="B15" i="4"/>
  <c r="B14" i="4"/>
  <c r="J16" i="3"/>
  <c r="I16" i="3"/>
  <c r="H16" i="3"/>
  <c r="J15" i="3"/>
  <c r="I15" i="3"/>
  <c r="H15" i="3"/>
  <c r="J14" i="3"/>
  <c r="I14" i="3"/>
  <c r="H14" i="3"/>
  <c r="J13" i="3"/>
  <c r="I13" i="3"/>
  <c r="H13" i="3"/>
  <c r="J8" i="3"/>
  <c r="I8" i="3"/>
  <c r="H8" i="3"/>
  <c r="J7" i="3"/>
  <c r="I7" i="3"/>
  <c r="H7" i="3"/>
  <c r="D17" i="3"/>
  <c r="J17" i="3" s="1"/>
  <c r="C17" i="3"/>
  <c r="I17" i="3" s="1"/>
  <c r="B17" i="3"/>
  <c r="H17" i="3" s="1"/>
  <c r="D14" i="3"/>
  <c r="C14" i="3"/>
  <c r="B14" i="3"/>
  <c r="D13" i="3"/>
  <c r="C13" i="3"/>
  <c r="B13" i="3"/>
  <c r="J17" i="4" l="1"/>
  <c r="I17" i="4"/>
  <c r="H17" i="4"/>
  <c r="J16" i="4"/>
  <c r="I16" i="4"/>
  <c r="H16" i="4"/>
  <c r="J15" i="4"/>
  <c r="I15" i="4"/>
  <c r="H15" i="4"/>
  <c r="J14" i="4"/>
  <c r="I14" i="4"/>
  <c r="H14" i="4"/>
  <c r="I8" i="4"/>
  <c r="H8" i="4"/>
  <c r="H9" i="4" l="1"/>
  <c r="H18" i="4"/>
  <c r="J8" i="4"/>
  <c r="I18" i="4" l="1"/>
  <c r="I9" i="4"/>
  <c r="J9" i="4" l="1"/>
  <c r="J18" i="4"/>
</calcChain>
</file>

<file path=xl/sharedStrings.xml><?xml version="1.0" encoding="utf-8"?>
<sst xmlns="http://schemas.openxmlformats.org/spreadsheetml/2006/main" count="58" uniqueCount="25">
  <si>
    <t>тыс.руб.</t>
  </si>
  <si>
    <t>Показатели</t>
  </si>
  <si>
    <t>2025 год</t>
  </si>
  <si>
    <t>Размер платы по действующим на расчетную (текущую) дату договорам, не подлежащий индексации на уровень инфляции (законодательно установленный предельный размер платы) (АПт1)</t>
  </si>
  <si>
    <t>Размер платы по действующим на расчетную дату договорам (соглашениям), индексируемый на прогнозный показатель уровня инфляции для соответствующего года (АПт2)</t>
  </si>
  <si>
    <t>Коэффициент уровня инфляции очередного финансового года (базовый вариант прогноза социально-экономического развития Российской Федерации) (Кi)</t>
  </si>
  <si>
    <t>Коэффициент снижения кадастровой стоимости земель относительно даты проведения их последней государственной оценки (Ксн)</t>
  </si>
  <si>
    <t>Коэффициент собираемости доходов от арендной платы за землю (Кс)</t>
  </si>
  <si>
    <t>Корректировочная сумма арендной платы за счет расторжения (заключения) договоров аренды (соглашений) (Сз-р), расчитывается по формуле:
Сз-р = (Сз − Ср) / 3</t>
  </si>
  <si>
    <t>сумма арендной платы по договорам аренды (соглашениям), заключенным за 3 предыдущих года (Сз)</t>
  </si>
  <si>
    <t>сумма арендной платы по договорам аренды (соглашениям), расторгнутым за 3 предыдущих года (Ср)</t>
  </si>
  <si>
    <t>Сумма дополнительных (выпадающих) доходов, возникающая в связи с изменением законодательства, принятием отдельных решений Президента Российской Федерации, Правительства Российской Федерации, высших исполнительных органов субъектов Российской Федерации и представительных органов муниципальных образований и других факторов, влияющих на объем прогнозируемых доходов (К)</t>
  </si>
  <si>
    <r>
      <t xml:space="preserve">Итого сумма прогнозных поступлений доходов от арендной платы за землю в местный бюджет (бюджет муниципального образования город Краснодар):
</t>
    </r>
    <r>
      <rPr>
        <u/>
        <sz val="11"/>
        <color theme="1"/>
        <rFont val="Times New Roman"/>
        <family val="1"/>
        <charset val="204"/>
      </rPr>
      <t>АП = (АПт1 + АПт2 х Кi) х Ксн х Кс + Сз-р + Сзд ± К</t>
    </r>
  </si>
  <si>
    <t>Прогноз (в части договоров аренды земельных участков (соглашений))</t>
  </si>
  <si>
    <t>Прогноз (в части договоров аренды муниципального имущества)</t>
  </si>
  <si>
    <t>*Прогноз подготовлен главным администратором доходов местного бюджета - департаментом муниципальной собственности и городских земель администрации муниципального образования город Краснодар.</t>
  </si>
  <si>
    <t>А.С.Чулков</t>
  </si>
  <si>
    <t>Прогноз (свод)*</t>
  </si>
  <si>
    <t>2026 год</t>
  </si>
  <si>
    <t>Директор департамента финансов администрации                              муниципального образования город Краснодар</t>
  </si>
  <si>
    <t>Директор департамента финансов администрации                                         муниципального образования город Краснодар</t>
  </si>
  <si>
    <t xml:space="preserve">Расчёт по арендной плате за земельные участки, государственная собственность на которые не разграничена и которые расположены в границах городских округов, а также средствам от продажи права на заключение договоров аренды указанных земельных участков на 2025-2027 годы </t>
  </si>
  <si>
    <t>2027 год</t>
  </si>
  <si>
    <t>Прогнозируемая сумма поступления задолженности прошлых лет, реально возможная к поступлению в бюджет (за исключением задолженности, подлежащей учету на забалансовых счетах до принятия решения о ее восстановлении на балансовых счетах или списании с забалансовых счетов), определяется как усредненная сумма поступлений, добровольно внесенных арендаторами-должниками до и после вынесения решения суда, а также принудительно взысканных службой судебных приставов, за три предшествующих года (Сзд)</t>
  </si>
  <si>
    <t xml:space="preserve">Расчёт по арендной плате за земельные участки, а также средствам от продажи права на заключение договоров аренды за земли, находящиеся в собственности городских округов   (за исключением земельных участков муниципальных бюджетных и автономных учреждений) на 2025-2027 годы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</si>
</sst>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center" wrapText="1"/>
    </xf>
    <xf numFmtId="0" fontId="0" fillId="2" borderId="4" xfId="0" applyFont="1" applyFill="1" applyBorder="1"/>
    <xf numFmtId="0" fontId="3" fillId="0" borderId="0" xfId="0" applyFont="1" applyAlignment="1">
      <alignment wrapText="1"/>
    </xf>
    <xf numFmtId="2" fontId="2" fillId="0" borderId="0" xfId="0" applyNumberFormat="1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1" fillId="0" borderId="0" xfId="0" applyFont="1" applyAlignment="1">
      <alignment horizontal="left"/>
    </xf>
    <xf numFmtId="2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" fontId="17" fillId="2" borderId="4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5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K27"/>
  <sheetViews>
    <sheetView tabSelected="1" zoomScale="60" zoomScaleNormal="60" zoomScaleSheetLayoutView="70" workbookViewId="0">
      <selection activeCell="A14" sqref="A14"/>
    </sheetView>
  </sheetViews>
  <sheetFormatPr defaultRowHeight="15" x14ac:dyDescent="0.25"/>
  <cols>
    <col min="1" max="1" width="81.42578125" style="33" customWidth="1"/>
    <col min="2" max="10" width="13.7109375" customWidth="1"/>
  </cols>
  <sheetData>
    <row r="1" spans="1:11" ht="17.25" x14ac:dyDescent="0.3">
      <c r="A1" s="29"/>
      <c r="B1" s="1"/>
      <c r="C1" s="1"/>
      <c r="D1" s="1"/>
      <c r="E1" s="1"/>
      <c r="F1" s="1"/>
      <c r="G1" s="1"/>
      <c r="H1" s="1"/>
      <c r="I1" s="2"/>
      <c r="J1" s="3"/>
    </row>
    <row r="2" spans="1:11" ht="59.25" customHeight="1" x14ac:dyDescent="0.25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14"/>
    </row>
    <row r="3" spans="1:11" ht="21.75" customHeight="1" x14ac:dyDescent="0.25">
      <c r="A3" s="30"/>
      <c r="B3" s="15"/>
      <c r="C3" s="15"/>
      <c r="D3" s="15"/>
      <c r="E3" s="15"/>
      <c r="F3" s="15"/>
      <c r="G3" s="15"/>
      <c r="H3" s="15"/>
      <c r="I3" s="15"/>
      <c r="J3" s="15"/>
      <c r="K3" s="14"/>
    </row>
    <row r="4" spans="1:11" ht="17.25" x14ac:dyDescent="0.3">
      <c r="A4" s="29"/>
      <c r="B4" s="1"/>
      <c r="C4" s="1"/>
      <c r="D4" s="1"/>
      <c r="E4" s="1"/>
      <c r="F4" s="1"/>
      <c r="G4" s="1"/>
      <c r="H4" s="1"/>
      <c r="I4" s="4"/>
      <c r="J4" s="4" t="s">
        <v>0</v>
      </c>
    </row>
    <row r="5" spans="1:11" s="5" customFormat="1" ht="68.25" customHeight="1" x14ac:dyDescent="0.25">
      <c r="A5" s="41" t="s">
        <v>1</v>
      </c>
      <c r="B5" s="39" t="s">
        <v>13</v>
      </c>
      <c r="C5" s="39"/>
      <c r="D5" s="40"/>
      <c r="E5" s="39" t="s">
        <v>14</v>
      </c>
      <c r="F5" s="39"/>
      <c r="G5" s="40"/>
      <c r="H5" s="39" t="s">
        <v>17</v>
      </c>
      <c r="I5" s="39"/>
      <c r="J5" s="40"/>
    </row>
    <row r="6" spans="1:11" ht="15.75" x14ac:dyDescent="0.25">
      <c r="A6" s="42"/>
      <c r="B6" s="16" t="s">
        <v>2</v>
      </c>
      <c r="C6" s="17" t="s">
        <v>18</v>
      </c>
      <c r="D6" s="17" t="s">
        <v>22</v>
      </c>
      <c r="E6" s="16" t="s">
        <v>2</v>
      </c>
      <c r="F6" s="17" t="s">
        <v>18</v>
      </c>
      <c r="G6" s="17" t="s">
        <v>22</v>
      </c>
      <c r="H6" s="16" t="s">
        <v>2</v>
      </c>
      <c r="I6" s="17" t="s">
        <v>18</v>
      </c>
      <c r="J6" s="17" t="s">
        <v>22</v>
      </c>
    </row>
    <row r="7" spans="1:11" ht="45" x14ac:dyDescent="0.25">
      <c r="A7" s="12" t="s">
        <v>3</v>
      </c>
      <c r="B7" s="18">
        <v>45949.82</v>
      </c>
      <c r="C7" s="18">
        <v>45949.82</v>
      </c>
      <c r="D7" s="18">
        <v>45949.82</v>
      </c>
      <c r="E7" s="18">
        <v>0</v>
      </c>
      <c r="F7" s="18">
        <v>0</v>
      </c>
      <c r="G7" s="18">
        <v>0</v>
      </c>
      <c r="H7" s="18">
        <f t="shared" ref="H7:J8" si="0">B7+E7</f>
        <v>45949.82</v>
      </c>
      <c r="I7" s="18">
        <f t="shared" si="0"/>
        <v>45949.82</v>
      </c>
      <c r="J7" s="18">
        <f t="shared" si="0"/>
        <v>45949.82</v>
      </c>
    </row>
    <row r="8" spans="1:11" ht="45" x14ac:dyDescent="0.25">
      <c r="A8" s="12" t="s">
        <v>4</v>
      </c>
      <c r="B8" s="18">
        <v>718244.82759999996</v>
      </c>
      <c r="C8" s="18">
        <v>746974.62444799987</v>
      </c>
      <c r="D8" s="18">
        <v>776853.60942591995</v>
      </c>
      <c r="E8" s="18">
        <v>5747.4</v>
      </c>
      <c r="F8" s="18">
        <v>5978</v>
      </c>
      <c r="G8" s="18">
        <v>6217</v>
      </c>
      <c r="H8" s="18">
        <f t="shared" si="0"/>
        <v>723992.22759999998</v>
      </c>
      <c r="I8" s="18">
        <f t="shared" si="0"/>
        <v>752952.62444799987</v>
      </c>
      <c r="J8" s="18">
        <f t="shared" si="0"/>
        <v>783070.60942591995</v>
      </c>
    </row>
    <row r="9" spans="1:11" ht="30" x14ac:dyDescent="0.25">
      <c r="A9" s="12" t="s">
        <v>5</v>
      </c>
      <c r="B9" s="18">
        <v>1.04</v>
      </c>
      <c r="C9" s="18">
        <v>1.04</v>
      </c>
      <c r="D9" s="18">
        <v>1.04</v>
      </c>
      <c r="E9" s="18">
        <v>1.04</v>
      </c>
      <c r="F9" s="18">
        <v>1.04</v>
      </c>
      <c r="G9" s="18">
        <v>1.04</v>
      </c>
      <c r="H9" s="18"/>
      <c r="I9" s="18"/>
      <c r="J9" s="18"/>
    </row>
    <row r="10" spans="1:11" ht="30" x14ac:dyDescent="0.25">
      <c r="A10" s="12" t="s">
        <v>6</v>
      </c>
      <c r="B10" s="34">
        <v>0.96</v>
      </c>
      <c r="C10" s="34">
        <v>0.96</v>
      </c>
      <c r="D10" s="34">
        <v>0.96</v>
      </c>
      <c r="E10" s="18">
        <v>1</v>
      </c>
      <c r="F10" s="18">
        <v>1</v>
      </c>
      <c r="G10" s="18">
        <v>1</v>
      </c>
      <c r="H10" s="18"/>
      <c r="I10" s="18"/>
      <c r="J10" s="13"/>
    </row>
    <row r="11" spans="1:11" x14ac:dyDescent="0.25">
      <c r="A11" s="12" t="s">
        <v>7</v>
      </c>
      <c r="B11" s="18">
        <v>0.92</v>
      </c>
      <c r="C11" s="18">
        <v>0.92</v>
      </c>
      <c r="D11" s="18">
        <v>0.92</v>
      </c>
      <c r="E11" s="18">
        <v>1.02</v>
      </c>
      <c r="F11" s="18">
        <v>1.02</v>
      </c>
      <c r="G11" s="18">
        <v>1.02</v>
      </c>
      <c r="H11" s="18"/>
      <c r="I11" s="18"/>
      <c r="J11" s="18"/>
    </row>
    <row r="12" spans="1:11" ht="45" x14ac:dyDescent="0.25">
      <c r="A12" s="12" t="s">
        <v>8</v>
      </c>
      <c r="B12" s="18">
        <v>-46234.71</v>
      </c>
      <c r="C12" s="18">
        <v>-46234.71</v>
      </c>
      <c r="D12" s="18">
        <v>-46234.71</v>
      </c>
      <c r="E12" s="18">
        <v>707.52</v>
      </c>
      <c r="F12" s="18">
        <v>707.52</v>
      </c>
      <c r="G12" s="18">
        <v>707.52</v>
      </c>
      <c r="H12" s="18"/>
      <c r="I12" s="18"/>
      <c r="J12" s="18"/>
    </row>
    <row r="13" spans="1:11" ht="30" x14ac:dyDescent="0.25">
      <c r="A13" s="12" t="s">
        <v>9</v>
      </c>
      <c r="B13" s="18">
        <f>37626.62+37475.44+27671.34</f>
        <v>102773.4</v>
      </c>
      <c r="C13" s="18">
        <f t="shared" ref="C13:D13" si="1">37626.62+37475.44+27671.34</f>
        <v>102773.4</v>
      </c>
      <c r="D13" s="18">
        <f t="shared" si="1"/>
        <v>102773.4</v>
      </c>
      <c r="E13" s="18">
        <v>2307.7399999999998</v>
      </c>
      <c r="F13" s="18">
        <v>2307.7399999999998</v>
      </c>
      <c r="G13" s="18">
        <v>2307.7399999999998</v>
      </c>
      <c r="H13" s="18">
        <f t="shared" ref="H13:J17" si="2">B13+E13</f>
        <v>105081.14</v>
      </c>
      <c r="I13" s="18">
        <f t="shared" si="2"/>
        <v>105081.14</v>
      </c>
      <c r="J13" s="18">
        <f t="shared" si="2"/>
        <v>105081.14</v>
      </c>
    </row>
    <row r="14" spans="1:11" ht="30" x14ac:dyDescent="0.25">
      <c r="A14" s="12" t="s">
        <v>10</v>
      </c>
      <c r="B14" s="18">
        <f>62887.01+60283.04+118307.49</f>
        <v>241477.54</v>
      </c>
      <c r="C14" s="18">
        <f t="shared" ref="C14:D14" si="3">62887.01+60283.04+118307.49</f>
        <v>241477.54</v>
      </c>
      <c r="D14" s="18">
        <f t="shared" si="3"/>
        <v>241477.54</v>
      </c>
      <c r="E14" s="18">
        <v>185.17</v>
      </c>
      <c r="F14" s="18">
        <v>185.17</v>
      </c>
      <c r="G14" s="18">
        <v>185.17</v>
      </c>
      <c r="H14" s="18">
        <f t="shared" si="2"/>
        <v>241662.71000000002</v>
      </c>
      <c r="I14" s="18">
        <f t="shared" si="2"/>
        <v>241662.71000000002</v>
      </c>
      <c r="J14" s="18">
        <f t="shared" si="2"/>
        <v>241662.71000000002</v>
      </c>
    </row>
    <row r="15" spans="1:11" ht="105" x14ac:dyDescent="0.25">
      <c r="A15" s="12" t="s">
        <v>23</v>
      </c>
      <c r="B15" s="18">
        <v>49031.83</v>
      </c>
      <c r="C15" s="18">
        <v>61718.9</v>
      </c>
      <c r="D15" s="18">
        <v>75674.69</v>
      </c>
      <c r="E15" s="18">
        <v>211.33</v>
      </c>
      <c r="F15" s="18">
        <v>211.33</v>
      </c>
      <c r="G15" s="18">
        <v>211.33</v>
      </c>
      <c r="H15" s="18">
        <f t="shared" si="2"/>
        <v>49243.16</v>
      </c>
      <c r="I15" s="18">
        <f t="shared" si="2"/>
        <v>61930.23</v>
      </c>
      <c r="J15" s="18">
        <f t="shared" si="2"/>
        <v>75886.02</v>
      </c>
    </row>
    <row r="16" spans="1:11" ht="75" x14ac:dyDescent="0.25">
      <c r="A16" s="12" t="s">
        <v>11</v>
      </c>
      <c r="B16" s="18">
        <v>0</v>
      </c>
      <c r="C16" s="18">
        <v>0</v>
      </c>
      <c r="D16" s="18">
        <v>0</v>
      </c>
      <c r="E16" s="18">
        <v>794</v>
      </c>
      <c r="F16" s="18">
        <v>794</v>
      </c>
      <c r="G16" s="18">
        <v>794</v>
      </c>
      <c r="H16" s="18">
        <f t="shared" si="2"/>
        <v>794</v>
      </c>
      <c r="I16" s="18">
        <f t="shared" si="2"/>
        <v>794</v>
      </c>
      <c r="J16" s="18">
        <f t="shared" si="2"/>
        <v>794</v>
      </c>
    </row>
    <row r="17" spans="1:10" ht="45" x14ac:dyDescent="0.25">
      <c r="A17" s="12" t="s">
        <v>12</v>
      </c>
      <c r="B17" s="18">
        <f t="shared" ref="B17:D17" si="4">(B7+B8)*B10*B11+B12+B15+B16</f>
        <v>677733.83276031993</v>
      </c>
      <c r="C17" s="18">
        <f t="shared" si="4"/>
        <v>715795.05933647358</v>
      </c>
      <c r="D17" s="18">
        <f t="shared" si="4"/>
        <v>756139.9688689725</v>
      </c>
      <c r="E17" s="18">
        <f>(E7+E8)*E9*E10*E11+E12+E15-E16</f>
        <v>6221.6919200000011</v>
      </c>
      <c r="F17" s="18">
        <f t="shared" ref="F17:G17" si="5">(F7+F8)*F9*F10*F11+F12+F15-F16</f>
        <v>6466.3124000000007</v>
      </c>
      <c r="G17" s="18">
        <f t="shared" si="5"/>
        <v>6719.8436000000002</v>
      </c>
      <c r="H17" s="18">
        <f t="shared" si="2"/>
        <v>683955.52468031994</v>
      </c>
      <c r="I17" s="18">
        <f t="shared" si="2"/>
        <v>722261.37173647364</v>
      </c>
      <c r="J17" s="18">
        <f t="shared" si="2"/>
        <v>762859.81246897252</v>
      </c>
    </row>
    <row r="18" spans="1:10" ht="20.25" customHeight="1" x14ac:dyDescent="0.25">
      <c r="A18" s="31"/>
      <c r="B18" s="6"/>
      <c r="C18" s="6"/>
      <c r="D18" s="6"/>
      <c r="E18" s="6"/>
      <c r="F18" s="6"/>
      <c r="G18" s="7"/>
      <c r="H18" s="6"/>
      <c r="I18" s="6"/>
      <c r="J18" s="6"/>
    </row>
    <row r="19" spans="1:10" ht="45.75" customHeight="1" x14ac:dyDescent="0.25">
      <c r="A19" s="38" t="s">
        <v>15</v>
      </c>
      <c r="B19" s="38"/>
      <c r="C19" s="38"/>
      <c r="D19" s="38"/>
      <c r="E19" s="38"/>
      <c r="F19" s="38"/>
      <c r="G19" s="38"/>
      <c r="H19" s="38"/>
      <c r="I19" s="38"/>
      <c r="J19" s="38"/>
    </row>
    <row r="20" spans="1:10" ht="24.75" customHeight="1" x14ac:dyDescent="0.25">
      <c r="A20" s="11"/>
      <c r="B20" s="9"/>
      <c r="C20" s="8"/>
      <c r="D20" s="8"/>
      <c r="E20" s="8"/>
      <c r="F20" s="8"/>
      <c r="G20" s="2"/>
    </row>
    <row r="21" spans="1:10" ht="16.5" customHeight="1" x14ac:dyDescent="0.35">
      <c r="A21" s="36" t="s">
        <v>20</v>
      </c>
      <c r="B21" s="36"/>
      <c r="C21" s="25"/>
      <c r="D21" s="25"/>
      <c r="E21" s="26"/>
      <c r="F21" s="26"/>
      <c r="G21" s="27"/>
      <c r="H21" s="28"/>
      <c r="I21" s="28"/>
      <c r="J21" s="28"/>
    </row>
    <row r="22" spans="1:10" ht="29.25" customHeight="1" x14ac:dyDescent="0.35">
      <c r="A22" s="36"/>
      <c r="B22" s="36"/>
      <c r="C22" s="26"/>
      <c r="D22" s="26"/>
      <c r="E22" s="26"/>
      <c r="F22" s="26"/>
      <c r="G22" s="26"/>
      <c r="H22" s="28"/>
      <c r="I22" s="37" t="s">
        <v>16</v>
      </c>
      <c r="J22" s="37"/>
    </row>
    <row r="23" spans="1:10" ht="16.5" x14ac:dyDescent="0.25">
      <c r="A23" s="32"/>
      <c r="B23" s="8"/>
      <c r="C23" s="8"/>
      <c r="D23" s="8"/>
      <c r="E23" s="8"/>
      <c r="F23" s="8"/>
      <c r="G23" s="8"/>
    </row>
    <row r="24" spans="1:10" ht="16.5" x14ac:dyDescent="0.25">
      <c r="A24" s="32"/>
      <c r="B24" s="8"/>
      <c r="C24" s="8"/>
      <c r="D24" s="8"/>
      <c r="E24" s="8"/>
      <c r="F24" s="8"/>
      <c r="G24" s="8"/>
    </row>
    <row r="25" spans="1:10" ht="17.25" x14ac:dyDescent="0.3">
      <c r="A25" s="32"/>
      <c r="B25" s="1"/>
      <c r="C25" s="1"/>
      <c r="D25" s="1"/>
      <c r="E25" s="1"/>
      <c r="F25" s="1"/>
      <c r="G25" s="1"/>
    </row>
    <row r="26" spans="1:10" ht="17.25" x14ac:dyDescent="0.3">
      <c r="A26" s="32"/>
      <c r="B26" s="1"/>
      <c r="C26" s="1"/>
      <c r="D26" s="1"/>
      <c r="E26" s="1"/>
      <c r="F26" s="1"/>
      <c r="G26" s="1"/>
    </row>
    <row r="27" spans="1:10" ht="17.25" x14ac:dyDescent="0.3">
      <c r="A27" s="29"/>
      <c r="B27" s="1"/>
      <c r="C27" s="1"/>
      <c r="D27" s="1"/>
      <c r="E27" s="1"/>
      <c r="F27" s="1"/>
      <c r="G27" s="1"/>
    </row>
  </sheetData>
  <mergeCells count="8">
    <mergeCell ref="A2:J2"/>
    <mergeCell ref="A21:B22"/>
    <mergeCell ref="I22:J22"/>
    <mergeCell ref="A19:J19"/>
    <mergeCell ref="E5:G5"/>
    <mergeCell ref="H5:J5"/>
    <mergeCell ref="B5:D5"/>
    <mergeCell ref="A5:A6"/>
  </mergeCells>
  <pageMargins left="0.35" right="0" top="0" bottom="0" header="0" footer="0"/>
  <pageSetup paperSize="9" scale="65" orientation="landscape" r:id="rId1"/>
  <rowBreaks count="1" manualBreakCount="1">
    <brk id="3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28"/>
  <sheetViews>
    <sheetView zoomScale="80" zoomScaleNormal="80" zoomScaleSheetLayoutView="70" workbookViewId="0">
      <selection activeCell="C17" sqref="C17"/>
    </sheetView>
  </sheetViews>
  <sheetFormatPr defaultRowHeight="15" x14ac:dyDescent="0.25"/>
  <cols>
    <col min="1" max="1" width="69.85546875" customWidth="1"/>
    <col min="2" max="10" width="13.7109375" customWidth="1"/>
  </cols>
  <sheetData>
    <row r="1" spans="1:10" ht="17.25" x14ac:dyDescent="0.3">
      <c r="A1" s="1"/>
      <c r="B1" s="1"/>
      <c r="C1" s="1"/>
      <c r="D1" s="1"/>
      <c r="E1" s="1"/>
      <c r="F1" s="1"/>
      <c r="G1" s="1"/>
      <c r="H1" s="1"/>
      <c r="I1" s="2"/>
      <c r="J1" s="3"/>
    </row>
    <row r="2" spans="1:10" ht="16.5" customHeight="1" x14ac:dyDescent="0.25">
      <c r="A2" s="43" t="s">
        <v>24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52.5" customHeigh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</row>
    <row r="4" spans="1:10" ht="18.75" x14ac:dyDescent="0.3">
      <c r="A4" s="20"/>
      <c r="B4" s="20"/>
      <c r="C4" s="20"/>
      <c r="D4" s="20"/>
      <c r="E4" s="1"/>
      <c r="F4" s="1"/>
      <c r="G4" s="1"/>
      <c r="H4" s="1"/>
      <c r="I4" s="4"/>
      <c r="J4" s="19"/>
    </row>
    <row r="5" spans="1:10" ht="18.75" x14ac:dyDescent="0.3">
      <c r="A5" s="20"/>
      <c r="B5" s="20"/>
      <c r="C5" s="20"/>
      <c r="D5" s="20"/>
      <c r="E5" s="1"/>
      <c r="F5" s="1"/>
      <c r="G5" s="1"/>
      <c r="H5" s="1"/>
      <c r="I5" s="4"/>
      <c r="J5" s="19" t="s">
        <v>0</v>
      </c>
    </row>
    <row r="6" spans="1:10" s="5" customFormat="1" ht="42" customHeight="1" x14ac:dyDescent="0.25">
      <c r="A6" s="41" t="s">
        <v>1</v>
      </c>
      <c r="B6" s="39" t="s">
        <v>13</v>
      </c>
      <c r="C6" s="39"/>
      <c r="D6" s="40"/>
      <c r="E6" s="39" t="s">
        <v>14</v>
      </c>
      <c r="F6" s="39"/>
      <c r="G6" s="40"/>
      <c r="H6" s="46" t="s">
        <v>17</v>
      </c>
      <c r="I6" s="39"/>
      <c r="J6" s="40"/>
    </row>
    <row r="7" spans="1:10" ht="15.75" x14ac:dyDescent="0.25">
      <c r="A7" s="42"/>
      <c r="B7" s="16" t="s">
        <v>2</v>
      </c>
      <c r="C7" s="17" t="s">
        <v>18</v>
      </c>
      <c r="D7" s="17" t="s">
        <v>22</v>
      </c>
      <c r="E7" s="16" t="s">
        <v>2</v>
      </c>
      <c r="F7" s="17" t="s">
        <v>18</v>
      </c>
      <c r="G7" s="17" t="s">
        <v>22</v>
      </c>
      <c r="H7" s="16" t="s">
        <v>2</v>
      </c>
      <c r="I7" s="17" t="s">
        <v>18</v>
      </c>
      <c r="J7" s="17" t="s">
        <v>22</v>
      </c>
    </row>
    <row r="8" spans="1:10" ht="45" x14ac:dyDescent="0.25">
      <c r="A8" s="12" t="s">
        <v>3</v>
      </c>
      <c r="B8" s="18">
        <v>735.1</v>
      </c>
      <c r="C8" s="18">
        <v>735.1</v>
      </c>
      <c r="D8" s="18">
        <v>735.1</v>
      </c>
      <c r="E8" s="18">
        <v>0</v>
      </c>
      <c r="F8" s="18">
        <v>0</v>
      </c>
      <c r="G8" s="18">
        <v>0</v>
      </c>
      <c r="H8" s="18">
        <f t="shared" ref="H8:J9" si="0">B8+E8</f>
        <v>735.1</v>
      </c>
      <c r="I8" s="18">
        <f t="shared" si="0"/>
        <v>735.1</v>
      </c>
      <c r="J8" s="18">
        <f t="shared" si="0"/>
        <v>735.1</v>
      </c>
    </row>
    <row r="9" spans="1:10" ht="45" x14ac:dyDescent="0.25">
      <c r="A9" s="12" t="s">
        <v>4</v>
      </c>
      <c r="B9" s="18">
        <v>98974.98000000001</v>
      </c>
      <c r="C9" s="18">
        <v>102933.97920000002</v>
      </c>
      <c r="D9" s="18">
        <v>107051.33836800003</v>
      </c>
      <c r="E9" s="18">
        <v>9125.1</v>
      </c>
      <c r="F9" s="18">
        <v>9490.1</v>
      </c>
      <c r="G9" s="18">
        <v>9870</v>
      </c>
      <c r="H9" s="18">
        <f t="shared" si="0"/>
        <v>108100.08000000002</v>
      </c>
      <c r="I9" s="18">
        <f t="shared" si="0"/>
        <v>112424.07920000002</v>
      </c>
      <c r="J9" s="18">
        <f t="shared" si="0"/>
        <v>116921.33836800003</v>
      </c>
    </row>
    <row r="10" spans="1:10" ht="45" x14ac:dyDescent="0.25">
      <c r="A10" s="12" t="s">
        <v>5</v>
      </c>
      <c r="B10" s="18">
        <v>1.04</v>
      </c>
      <c r="C10" s="18">
        <v>1.04</v>
      </c>
      <c r="D10" s="18">
        <v>1.04</v>
      </c>
      <c r="E10" s="18">
        <v>1.04</v>
      </c>
      <c r="F10" s="18">
        <v>1.04</v>
      </c>
      <c r="G10" s="18">
        <v>1.04</v>
      </c>
      <c r="H10" s="18"/>
      <c r="I10" s="18"/>
      <c r="J10" s="18"/>
    </row>
    <row r="11" spans="1:10" ht="30" x14ac:dyDescent="0.25">
      <c r="A11" s="12" t="s">
        <v>6</v>
      </c>
      <c r="B11" s="34">
        <v>0.83</v>
      </c>
      <c r="C11" s="34">
        <v>0.83</v>
      </c>
      <c r="D11" s="34">
        <v>0.83</v>
      </c>
      <c r="E11" s="18">
        <v>1</v>
      </c>
      <c r="F11" s="18">
        <v>1</v>
      </c>
      <c r="G11" s="18">
        <v>1</v>
      </c>
      <c r="H11" s="18"/>
      <c r="I11" s="18"/>
      <c r="J11" s="13"/>
    </row>
    <row r="12" spans="1:10" x14ac:dyDescent="0.25">
      <c r="A12" s="12" t="s">
        <v>7</v>
      </c>
      <c r="B12" s="18">
        <v>0.93</v>
      </c>
      <c r="C12" s="18">
        <v>0.93</v>
      </c>
      <c r="D12" s="18">
        <v>0.93</v>
      </c>
      <c r="E12" s="18">
        <v>0.59</v>
      </c>
      <c r="F12" s="18">
        <v>0.59</v>
      </c>
      <c r="G12" s="18">
        <v>0.59</v>
      </c>
      <c r="H12" s="18"/>
      <c r="I12" s="18"/>
      <c r="J12" s="18"/>
    </row>
    <row r="13" spans="1:10" ht="60" x14ac:dyDescent="0.25">
      <c r="A13" s="12" t="s">
        <v>8</v>
      </c>
      <c r="B13" s="18">
        <v>7529.7400000000007</v>
      </c>
      <c r="C13" s="18">
        <v>7529.7400000000007</v>
      </c>
      <c r="D13" s="18">
        <v>7529.7400000000007</v>
      </c>
      <c r="E13" s="18">
        <v>0</v>
      </c>
      <c r="F13" s="18">
        <v>0</v>
      </c>
      <c r="G13" s="18">
        <v>0</v>
      </c>
      <c r="H13" s="18"/>
      <c r="I13" s="18"/>
      <c r="J13" s="18"/>
    </row>
    <row r="14" spans="1:10" ht="30" x14ac:dyDescent="0.25">
      <c r="A14" s="12" t="s">
        <v>9</v>
      </c>
      <c r="B14" s="18">
        <f>7538.72+34116.68+3476.85</f>
        <v>45132.25</v>
      </c>
      <c r="C14" s="18">
        <v>45132.25</v>
      </c>
      <c r="D14" s="18">
        <v>45132.25</v>
      </c>
      <c r="E14" s="18">
        <v>0</v>
      </c>
      <c r="F14" s="18">
        <v>0</v>
      </c>
      <c r="G14" s="18">
        <v>0</v>
      </c>
      <c r="H14" s="18">
        <f t="shared" ref="H14:J18" si="1">B14+E14</f>
        <v>45132.25</v>
      </c>
      <c r="I14" s="18">
        <f t="shared" si="1"/>
        <v>45132.25</v>
      </c>
      <c r="J14" s="18">
        <f t="shared" si="1"/>
        <v>45132.25</v>
      </c>
    </row>
    <row r="15" spans="1:10" ht="30" x14ac:dyDescent="0.25">
      <c r="A15" s="12" t="s">
        <v>10</v>
      </c>
      <c r="B15" s="18">
        <f>4276.61+12112.68+6153.74</f>
        <v>22543.03</v>
      </c>
      <c r="C15" s="18">
        <f t="shared" ref="C15:D15" si="2">4276.61+12112.68+6153.74</f>
        <v>22543.03</v>
      </c>
      <c r="D15" s="18">
        <f t="shared" si="2"/>
        <v>22543.03</v>
      </c>
      <c r="E15" s="18">
        <v>0</v>
      </c>
      <c r="F15" s="18">
        <v>0</v>
      </c>
      <c r="G15" s="18">
        <v>0</v>
      </c>
      <c r="H15" s="18">
        <f t="shared" si="1"/>
        <v>22543.03</v>
      </c>
      <c r="I15" s="18">
        <f t="shared" si="1"/>
        <v>22543.03</v>
      </c>
      <c r="J15" s="18">
        <f t="shared" si="1"/>
        <v>22543.03</v>
      </c>
    </row>
    <row r="16" spans="1:10" ht="120" x14ac:dyDescent="0.25">
      <c r="A16" s="12" t="s">
        <v>23</v>
      </c>
      <c r="B16" s="18">
        <v>4700.18</v>
      </c>
      <c r="C16" s="18">
        <v>6228.16</v>
      </c>
      <c r="D16" s="18">
        <v>7908.93</v>
      </c>
      <c r="E16" s="18">
        <v>443</v>
      </c>
      <c r="F16" s="18">
        <v>443</v>
      </c>
      <c r="G16" s="18">
        <v>443</v>
      </c>
      <c r="H16" s="18">
        <f t="shared" si="1"/>
        <v>5143.18</v>
      </c>
      <c r="I16" s="18">
        <f t="shared" si="1"/>
        <v>6671.16</v>
      </c>
      <c r="J16" s="18">
        <f t="shared" si="1"/>
        <v>8351.93</v>
      </c>
    </row>
    <row r="17" spans="1:10" ht="90" x14ac:dyDescent="0.25">
      <c r="A17" s="12" t="s">
        <v>11</v>
      </c>
      <c r="B17" s="18">
        <v>0</v>
      </c>
      <c r="C17" s="18">
        <v>0</v>
      </c>
      <c r="D17" s="18">
        <v>0</v>
      </c>
      <c r="E17" s="18">
        <v>301.06</v>
      </c>
      <c r="F17" s="18">
        <v>301.06</v>
      </c>
      <c r="G17" s="18">
        <v>301.06</v>
      </c>
      <c r="H17" s="18">
        <f t="shared" si="1"/>
        <v>301.06</v>
      </c>
      <c r="I17" s="18">
        <f t="shared" si="1"/>
        <v>301.06</v>
      </c>
      <c r="J17" s="18">
        <f t="shared" si="1"/>
        <v>301.06</v>
      </c>
    </row>
    <row r="18" spans="1:10" ht="60" x14ac:dyDescent="0.25">
      <c r="A18" s="12" t="s">
        <v>12</v>
      </c>
      <c r="B18" s="18">
        <f t="shared" ref="B18:D18" si="3">(B8+B9)*B11*B12+B13+B16+B17</f>
        <v>89196.130752000026</v>
      </c>
      <c r="C18" s="18">
        <f t="shared" si="3"/>
        <v>93780.062234480021</v>
      </c>
      <c r="D18" s="18">
        <f t="shared" si="3"/>
        <v>98639.021776259237</v>
      </c>
      <c r="E18" s="18">
        <f>(E8+E9)*E10*E11*E12+E13+E16-E17</f>
        <v>5741.1013599999997</v>
      </c>
      <c r="F18" s="18">
        <f>(F8+F9)*F10*F11*F12+F13+F16-F17</f>
        <v>5965.0653600000005</v>
      </c>
      <c r="G18" s="18">
        <f>(G8+G9)*G10*G11*G12+G13+G16-G17</f>
        <v>6198.1719999999996</v>
      </c>
      <c r="H18" s="18">
        <f t="shared" si="1"/>
        <v>94937.232112000027</v>
      </c>
      <c r="I18" s="18">
        <f t="shared" si="1"/>
        <v>99745.127594480029</v>
      </c>
      <c r="J18" s="18">
        <f t="shared" si="1"/>
        <v>104837.19377625924</v>
      </c>
    </row>
    <row r="19" spans="1:10" ht="20.25" customHeight="1" x14ac:dyDescent="0.25">
      <c r="A19" s="6"/>
      <c r="B19" s="6"/>
      <c r="C19" s="6"/>
      <c r="D19" s="6"/>
      <c r="E19" s="6"/>
      <c r="F19" s="6"/>
      <c r="G19" s="7"/>
      <c r="H19" s="6"/>
      <c r="I19" s="6"/>
      <c r="J19" s="6"/>
    </row>
    <row r="20" spans="1:10" ht="42" customHeight="1" x14ac:dyDescent="0.25">
      <c r="A20" s="38" t="s">
        <v>15</v>
      </c>
      <c r="B20" s="38"/>
      <c r="C20" s="38"/>
      <c r="D20" s="38"/>
      <c r="E20" s="38"/>
      <c r="F20" s="38"/>
      <c r="G20" s="38"/>
      <c r="H20" s="38"/>
      <c r="I20" s="38"/>
      <c r="J20" s="38"/>
    </row>
    <row r="21" spans="1:10" ht="24.75" customHeight="1" x14ac:dyDescent="0.25">
      <c r="A21" s="10"/>
      <c r="B21" s="9"/>
      <c r="C21" s="8"/>
      <c r="D21" s="8"/>
      <c r="E21" s="8"/>
      <c r="F21" s="8"/>
      <c r="G21" s="2"/>
    </row>
    <row r="22" spans="1:10" ht="16.5" customHeight="1" x14ac:dyDescent="0.35">
      <c r="A22" s="44" t="s">
        <v>19</v>
      </c>
      <c r="B22" s="44"/>
      <c r="C22" s="44"/>
      <c r="D22" s="21"/>
      <c r="E22" s="22"/>
      <c r="F22" s="22"/>
      <c r="G22" s="23"/>
      <c r="H22" s="24"/>
      <c r="I22" s="24"/>
      <c r="J22" s="24"/>
    </row>
    <row r="23" spans="1:10" ht="27" customHeight="1" x14ac:dyDescent="0.35">
      <c r="A23" s="44"/>
      <c r="B23" s="44"/>
      <c r="C23" s="44"/>
      <c r="D23" s="22"/>
      <c r="E23" s="22"/>
      <c r="F23" s="22"/>
      <c r="G23" s="22"/>
      <c r="H23" s="24"/>
      <c r="I23" s="45" t="s">
        <v>16</v>
      </c>
      <c r="J23" s="45"/>
    </row>
    <row r="24" spans="1:10" ht="16.5" x14ac:dyDescent="0.25">
      <c r="A24" s="8"/>
      <c r="B24" s="8"/>
      <c r="C24" s="8"/>
      <c r="D24" s="8"/>
      <c r="E24" s="8"/>
      <c r="F24" s="8"/>
      <c r="G24" s="8"/>
    </row>
    <row r="25" spans="1:10" ht="16.5" x14ac:dyDescent="0.25">
      <c r="A25" s="8"/>
      <c r="B25" s="8"/>
      <c r="C25" s="8"/>
      <c r="D25" s="8"/>
      <c r="E25" s="8"/>
      <c r="F25" s="8"/>
      <c r="G25" s="8"/>
    </row>
    <row r="26" spans="1:10" ht="17.25" x14ac:dyDescent="0.3">
      <c r="A26" s="8"/>
      <c r="B26" s="1"/>
      <c r="C26" s="1"/>
      <c r="D26" s="1"/>
      <c r="E26" s="1"/>
      <c r="F26" s="1"/>
      <c r="G26" s="1"/>
    </row>
    <row r="27" spans="1:10" ht="17.25" x14ac:dyDescent="0.3">
      <c r="A27" s="8"/>
      <c r="B27" s="1"/>
      <c r="C27" s="1"/>
      <c r="D27" s="1"/>
      <c r="E27" s="1"/>
      <c r="F27" s="1"/>
      <c r="G27" s="1"/>
    </row>
    <row r="28" spans="1:10" ht="17.25" x14ac:dyDescent="0.3">
      <c r="A28" s="1"/>
      <c r="B28" s="1"/>
      <c r="C28" s="1"/>
      <c r="D28" s="1"/>
      <c r="E28" s="1"/>
      <c r="F28" s="1"/>
      <c r="G28" s="1"/>
    </row>
  </sheetData>
  <mergeCells count="8">
    <mergeCell ref="A2:J3"/>
    <mergeCell ref="A20:J20"/>
    <mergeCell ref="A22:C23"/>
    <mergeCell ref="I23:J23"/>
    <mergeCell ref="E6:G6"/>
    <mergeCell ref="B6:D6"/>
    <mergeCell ref="A6:A7"/>
    <mergeCell ref="H6:J6"/>
  </mergeCells>
  <pageMargins left="0.74803149606299213" right="0" top="0.19685039370078741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2024-2026 (неразграниченные)</vt:lpstr>
      <vt:lpstr>2024-2026 (МО собственность)</vt:lpstr>
      <vt:lpstr>'2024-2026 (МО собственность)'!Область_печати</vt:lpstr>
      <vt:lpstr>'2024-2026 (неразграниченные)'!Область_печати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Черникова Д.Д.</dc:creator>
  <cp:lastModifiedBy>Дубровина Светлана Леонидовна</cp:lastModifiedBy>
  <cp:lastPrinted>2024-11-08T11:33:57Z</cp:lastPrinted>
  <dcterms:created xsi:type="dcterms:W3CDTF">2023-08-17T11:21:09Z</dcterms:created>
  <dcterms:modified xsi:type="dcterms:W3CDTF">2024-11-08T11:34:11Z</dcterms:modified>
</cp:coreProperties>
</file>